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60" windowHeight="4056" tabRatio="718" firstSheet="1" activeTab="1"/>
  </bookViews>
  <sheets>
    <sheet name="Dispersión" sheetId="4" state="hidden" r:id="rId1"/>
    <sheet name="Anexo A Personal Obrero" sheetId="23" r:id="rId2"/>
    <sheet name="Anexo B Empleados" sheetId="24" r:id="rId3"/>
    <sheet name="Anexo C Retroactivo" sheetId="26" r:id="rId4"/>
  </sheets>
  <calcPr calcId="162913"/>
  <fileRecoveryPr autoRecover="0"/>
</workbook>
</file>

<file path=xl/calcChain.xml><?xml version="1.0" encoding="utf-8"?>
<calcChain xmlns="http://schemas.openxmlformats.org/spreadsheetml/2006/main">
  <c r="C31" i="26" l="1"/>
  <c r="C30" i="26"/>
  <c r="C29" i="26"/>
  <c r="C28" i="26"/>
  <c r="C27" i="26"/>
  <c r="C26" i="26"/>
  <c r="D25" i="26"/>
  <c r="D26" i="26" s="1"/>
  <c r="C25" i="26"/>
  <c r="C24" i="26"/>
  <c r="E24" i="26" s="1"/>
  <c r="D11" i="26"/>
  <c r="D12" i="26" s="1"/>
  <c r="D13" i="26" s="1"/>
  <c r="D14" i="26" s="1"/>
  <c r="D15" i="26" s="1"/>
  <c r="D16" i="26" s="1"/>
  <c r="D17" i="26" s="1"/>
  <c r="E26" i="26" l="1"/>
  <c r="D27" i="26"/>
  <c r="D28" i="26" s="1"/>
  <c r="D29" i="26" s="1"/>
  <c r="E27" i="26"/>
  <c r="E25" i="26"/>
  <c r="D30" i="26" l="1"/>
  <c r="E29" i="26"/>
  <c r="E28" i="26"/>
  <c r="D31" i="26" l="1"/>
  <c r="E31" i="26" s="1"/>
  <c r="E30" i="26"/>
  <c r="D10" i="24" l="1"/>
  <c r="D11" i="24" s="1"/>
  <c r="D12" i="24" s="1"/>
  <c r="D13" i="24" s="1"/>
  <c r="D14" i="24" s="1"/>
  <c r="D15" i="24" s="1"/>
  <c r="D16" i="24" s="1"/>
  <c r="E9" i="23"/>
  <c r="D10" i="23"/>
  <c r="E10" i="23" s="1"/>
  <c r="D11" i="23" l="1"/>
  <c r="D12" i="23" l="1"/>
  <c r="E11" i="23"/>
  <c r="D13" i="23" l="1"/>
  <c r="E12" i="23"/>
  <c r="E14" i="24"/>
  <c r="C16" i="24"/>
  <c r="E16" i="24" s="1"/>
  <c r="C15" i="24"/>
  <c r="E15" i="24" s="1"/>
  <c r="C14" i="24"/>
  <c r="C13" i="24"/>
  <c r="E13" i="24" s="1"/>
  <c r="C12" i="24"/>
  <c r="E12" i="24" s="1"/>
  <c r="C11" i="24"/>
  <c r="E11" i="24" s="1"/>
  <c r="C10" i="24"/>
  <c r="E10" i="24" s="1"/>
  <c r="C9" i="24"/>
  <c r="E9" i="24" s="1"/>
  <c r="D14" i="23" l="1"/>
  <c r="E13" i="23"/>
  <c r="K6" i="4"/>
  <c r="K7" i="4"/>
  <c r="K8" i="4"/>
  <c r="K9" i="4"/>
  <c r="K10" i="4"/>
  <c r="K11" i="4"/>
  <c r="K5" i="4"/>
  <c r="D15" i="23" l="1"/>
  <c r="E14" i="23"/>
  <c r="K19" i="4"/>
  <c r="K20" i="4"/>
  <c r="K21" i="4"/>
  <c r="K22" i="4"/>
  <c r="K23" i="4"/>
  <c r="K24" i="4"/>
  <c r="K18" i="4"/>
  <c r="D16" i="23" l="1"/>
  <c r="E16" i="23" s="1"/>
  <c r="E15" i="23"/>
</calcChain>
</file>

<file path=xl/sharedStrings.xml><?xml version="1.0" encoding="utf-8"?>
<sst xmlns="http://schemas.openxmlformats.org/spreadsheetml/2006/main" count="112" uniqueCount="34">
  <si>
    <t>BER/BEZ</t>
  </si>
  <si>
    <t>Presentismo</t>
  </si>
  <si>
    <t>CONVENIO AZUCARERO</t>
  </si>
  <si>
    <t>VIGENCIA ABRIL 2015- JORNALIZADOS</t>
  </si>
  <si>
    <t>Categoría</t>
  </si>
  <si>
    <t>Valor Mensual x 25</t>
  </si>
  <si>
    <t>Grat . NR</t>
  </si>
  <si>
    <t>Valor Mensual SNR -04453</t>
  </si>
  <si>
    <t>Subtotal</t>
  </si>
  <si>
    <t>Presentismo 02810 8%</t>
  </si>
  <si>
    <t>Tira final</t>
  </si>
  <si>
    <t>Antigüedad</t>
  </si>
  <si>
    <t>Adicionales</t>
  </si>
  <si>
    <t>I  Azucarero</t>
  </si>
  <si>
    <t>II   Azucarero</t>
  </si>
  <si>
    <t>III   Azucarero</t>
  </si>
  <si>
    <t>IV   Azucarero</t>
  </si>
  <si>
    <t>V   Azucarero</t>
  </si>
  <si>
    <t>VI   Azucarero</t>
  </si>
  <si>
    <t>VII    Azucarero</t>
  </si>
  <si>
    <t>VIII   Azucarero</t>
  </si>
  <si>
    <t>VIGENCIA ABRIL 2015- MENSUALES</t>
  </si>
  <si>
    <t>Dispersión</t>
  </si>
  <si>
    <t>ANEXO A</t>
  </si>
  <si>
    <t>OBREROS  JORNALIZADOS FABRICA Y CAMPO</t>
  </si>
  <si>
    <t>ANEXO B</t>
  </si>
  <si>
    <t>EMPLEADOS MENSUALES AUXILIARES Y MAESTRANZAS</t>
  </si>
  <si>
    <t>ANEXO C</t>
  </si>
  <si>
    <t>MAYO - JULIO 2019</t>
  </si>
  <si>
    <t>SEABOARD</t>
  </si>
  <si>
    <t>OBREROS  JORNALIZADOS FABRICA Y CAMPO *</t>
  </si>
  <si>
    <t>EMPLEADOS MENSUALES AUXILIARES Y MAESTRANZAS *</t>
  </si>
  <si>
    <t>* TABLAS CONFECCIONADAS AL SOLO EFECTO DEL CÁLCULO DEL AJUSTE RETROACTIVO = GRATIFCACION EXTRAORDINARIA.</t>
  </si>
  <si>
    <t>VIGENCIA AGOSTO 2019 -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</si>
</sst>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[$$-2C0A]\ * #,##0.00_ ;_ [$$-2C0A]\ * \-#,##0.00_ ;_ [$$-2C0A]\ * &quot;-&quot;??_ ;_ @_ "/>
    <numFmt numFmtId="167" formatCode="_ * #,##0.0000_ ;_ * \-#,##0.00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4"/>
      <color theme="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33"/>
      <color theme="1"/>
      <name val="Calibri"/>
      <family val="2"/>
      <scheme val="minor"/>
    </font>
    <font>
      <sz val="9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0" xfId="0" quotePrefix="1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6" fontId="2" fillId="6" borderId="1" xfId="0" applyNumberFormat="1" applyFont="1" applyFill="1" applyBorder="1" applyAlignment="1">
      <alignment horizontal="center" vertical="center"/>
    </xf>
    <xf numFmtId="166" fontId="3" fillId="7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10" fillId="8" borderId="1" xfId="2" applyNumberFormat="1" applyFont="1" applyFill="1" applyBorder="1" applyAlignment="1">
      <alignment horizontal="center" vertical="center"/>
    </xf>
    <xf numFmtId="166" fontId="9" fillId="5" borderId="1" xfId="2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5" fontId="0" fillId="0" borderId="0" xfId="1" applyFont="1"/>
    <xf numFmtId="167" fontId="0" fillId="0" borderId="0" xfId="1" applyNumberFormat="1" applyFont="1"/>
    <xf numFmtId="166" fontId="9" fillId="0" borderId="4" xfId="2" applyNumberFormat="1" applyFont="1" applyFill="1" applyBorder="1" applyAlignment="1">
      <alignment horizontal="center" vertical="center"/>
    </xf>
    <xf numFmtId="166" fontId="9" fillId="0" borderId="0" xfId="2" applyNumberFormat="1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quotePrefix="1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7" fontId="5" fillId="2" borderId="2" xfId="0" quotePrefix="1" applyNumberFormat="1" applyFont="1" applyFill="1" applyBorder="1" applyAlignment="1" applyProtection="1">
      <alignment horizontal="center" vertical="center"/>
    </xf>
    <xf numFmtId="17" fontId="5" fillId="2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7" fontId="10" fillId="2" borderId="2" xfId="0" quotePrefix="1" applyNumberFormat="1" applyFont="1" applyFill="1" applyBorder="1" applyAlignment="1" applyProtection="1">
      <alignment horizontal="center" vertical="center"/>
    </xf>
    <xf numFmtId="17" fontId="10" fillId="2" borderId="3" xfId="0" quotePrefix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7" workbookViewId="0">
      <selection activeCell="B4" sqref="B4:B11"/>
    </sheetView>
  </sheetViews>
  <sheetFormatPr baseColWidth="10" defaultRowHeight="14.4" x14ac:dyDescent="0.3"/>
  <cols>
    <col min="8" max="8" width="13" bestFit="1" customWidth="1"/>
  </cols>
  <sheetData>
    <row r="1" spans="1:12" ht="24.6" x14ac:dyDescent="0.3">
      <c r="A1" s="18" t="s">
        <v>2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18" x14ac:dyDescent="0.3">
      <c r="A2" s="20" t="s">
        <v>3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ht="43.2" x14ac:dyDescent="0.3">
      <c r="A3" s="1" t="s">
        <v>4</v>
      </c>
      <c r="B3" s="1" t="s">
        <v>5</v>
      </c>
      <c r="C3" s="2" t="s">
        <v>6</v>
      </c>
      <c r="D3" s="3" t="s">
        <v>7</v>
      </c>
      <c r="E3" s="3" t="s">
        <v>0</v>
      </c>
      <c r="F3" s="4" t="s">
        <v>8</v>
      </c>
      <c r="G3" s="3" t="s">
        <v>9</v>
      </c>
      <c r="H3" s="4" t="s">
        <v>10</v>
      </c>
      <c r="I3" s="1" t="s">
        <v>11</v>
      </c>
      <c r="J3" s="1" t="s">
        <v>12</v>
      </c>
      <c r="K3" t="s">
        <v>22</v>
      </c>
    </row>
    <row r="4" spans="1:12" ht="15.6" x14ac:dyDescent="0.3">
      <c r="A4" s="5" t="s">
        <v>13</v>
      </c>
      <c r="B4" s="6">
        <v>7700</v>
      </c>
      <c r="C4" s="6">
        <v>0</v>
      </c>
      <c r="D4" s="6">
        <v>0</v>
      </c>
      <c r="E4" s="6">
        <v>584</v>
      </c>
      <c r="F4" s="7">
        <v>8284</v>
      </c>
      <c r="G4" s="8">
        <v>616</v>
      </c>
      <c r="H4" s="9">
        <v>8900</v>
      </c>
      <c r="I4" s="8">
        <v>191.268</v>
      </c>
      <c r="J4" s="8">
        <v>1008.8</v>
      </c>
    </row>
    <row r="5" spans="1:12" ht="15.6" x14ac:dyDescent="0.3">
      <c r="A5" s="5" t="s">
        <v>14</v>
      </c>
      <c r="B5" s="11">
        <v>8054.2032063293764</v>
      </c>
      <c r="C5" s="11">
        <v>0</v>
      </c>
      <c r="D5" s="11">
        <v>0</v>
      </c>
      <c r="E5" s="10">
        <v>611</v>
      </c>
      <c r="F5" s="7">
        <v>8665.2032063293773</v>
      </c>
      <c r="G5" s="8">
        <v>644.33625650635008</v>
      </c>
      <c r="H5" s="9">
        <v>9309.539462835728</v>
      </c>
      <c r="I5" s="8">
        <v>850.71715946533402</v>
      </c>
      <c r="J5" s="8">
        <v>844.16</v>
      </c>
      <c r="K5" s="13">
        <f>TRUNC(+B5/B4,5)</f>
        <v>1.046</v>
      </c>
      <c r="L5" s="14"/>
    </row>
    <row r="6" spans="1:12" ht="15.6" x14ac:dyDescent="0.3">
      <c r="A6" s="5" t="s">
        <v>15</v>
      </c>
      <c r="B6" s="11">
        <v>8201.5981678117842</v>
      </c>
      <c r="C6" s="11">
        <v>0</v>
      </c>
      <c r="D6" s="11">
        <v>0</v>
      </c>
      <c r="E6" s="10">
        <v>622</v>
      </c>
      <c r="F6" s="7">
        <v>8823.5981678117842</v>
      </c>
      <c r="G6" s="8">
        <v>656.12785342494271</v>
      </c>
      <c r="H6" s="9">
        <v>9479.7260212367273</v>
      </c>
      <c r="I6" s="8">
        <v>2648.4600803497815</v>
      </c>
      <c r="J6" s="8">
        <v>3834.2849999999999</v>
      </c>
      <c r="K6" s="13">
        <f t="shared" ref="K6:K11" si="0">TRUNC(+B6/B5,5)</f>
        <v>1.0183</v>
      </c>
      <c r="L6" s="14"/>
    </row>
    <row r="7" spans="1:12" ht="15.6" x14ac:dyDescent="0.3">
      <c r="A7" s="5" t="s">
        <v>16</v>
      </c>
      <c r="B7" s="11">
        <v>8497.6706225275884</v>
      </c>
      <c r="C7" s="11">
        <v>0</v>
      </c>
      <c r="D7" s="11">
        <v>0</v>
      </c>
      <c r="E7" s="10">
        <v>644</v>
      </c>
      <c r="F7" s="7">
        <v>9141.6706225275884</v>
      </c>
      <c r="G7" s="8">
        <v>679.81364980220712</v>
      </c>
      <c r="H7" s="9">
        <v>9821.4842723297952</v>
      </c>
      <c r="I7" s="8">
        <v>2093.3841625184264</v>
      </c>
      <c r="J7" s="8">
        <v>3171.6495454545466</v>
      </c>
      <c r="K7" s="13">
        <f t="shared" si="0"/>
        <v>1.03609</v>
      </c>
      <c r="L7" s="14"/>
    </row>
    <row r="8" spans="1:12" ht="15.6" x14ac:dyDescent="0.3">
      <c r="A8" s="5" t="s">
        <v>17</v>
      </c>
      <c r="B8" s="11">
        <v>8688.8640433062665</v>
      </c>
      <c r="C8" s="11">
        <v>0</v>
      </c>
      <c r="D8" s="11">
        <v>0</v>
      </c>
      <c r="E8" s="10">
        <v>658</v>
      </c>
      <c r="F8" s="7">
        <v>9346.8640433062665</v>
      </c>
      <c r="G8" s="8">
        <v>695.10912346450129</v>
      </c>
      <c r="H8" s="9">
        <v>10041.973166770767</v>
      </c>
      <c r="I8" s="8">
        <v>2477.3689160274826</v>
      </c>
      <c r="J8" s="8">
        <v>3188.3865714285712</v>
      </c>
      <c r="K8" s="13">
        <f t="shared" si="0"/>
        <v>1.0224899999999999</v>
      </c>
      <c r="L8" s="15"/>
    </row>
    <row r="9" spans="1:12" ht="15.6" x14ac:dyDescent="0.3">
      <c r="A9" s="5" t="s">
        <v>18</v>
      </c>
      <c r="B9" s="11">
        <v>8990.3712263168854</v>
      </c>
      <c r="C9" s="11">
        <v>0</v>
      </c>
      <c r="D9" s="11">
        <v>0</v>
      </c>
      <c r="E9" s="10">
        <v>681</v>
      </c>
      <c r="F9" s="7">
        <v>9671.3712263168854</v>
      </c>
      <c r="G9" s="8">
        <v>719.22969810535085</v>
      </c>
      <c r="H9" s="9">
        <v>10390.600924422237</v>
      </c>
      <c r="I9" s="8">
        <v>2249.7145341886326</v>
      </c>
      <c r="J9" s="8">
        <v>2996.3119999999999</v>
      </c>
      <c r="K9" s="13">
        <f t="shared" si="0"/>
        <v>1.0347</v>
      </c>
      <c r="L9" s="15"/>
    </row>
    <row r="10" spans="1:12" ht="15.6" x14ac:dyDescent="0.3">
      <c r="A10" s="5" t="s">
        <v>19</v>
      </c>
      <c r="B10" s="11">
        <v>9381.4632521340827</v>
      </c>
      <c r="C10" s="11">
        <v>0</v>
      </c>
      <c r="D10" s="11">
        <v>0</v>
      </c>
      <c r="E10" s="10">
        <v>711</v>
      </c>
      <c r="F10" s="7">
        <v>10092.463252134083</v>
      </c>
      <c r="G10" s="8">
        <v>750.51706017072661</v>
      </c>
      <c r="H10" s="9">
        <v>10842.98031230481</v>
      </c>
      <c r="I10" s="8">
        <v>1527.9026310955651</v>
      </c>
      <c r="J10" s="8">
        <v>3126.502727272728</v>
      </c>
      <c r="K10" s="13">
        <f t="shared" si="0"/>
        <v>1.0435000000000001</v>
      </c>
      <c r="L10" s="15"/>
    </row>
    <row r="11" spans="1:12" ht="15.6" x14ac:dyDescent="0.3">
      <c r="A11" s="5" t="s">
        <v>20</v>
      </c>
      <c r="B11" s="11">
        <v>9640.3743493649799</v>
      </c>
      <c r="C11" s="11">
        <v>0</v>
      </c>
      <c r="D11" s="11">
        <v>0</v>
      </c>
      <c r="E11" s="10">
        <v>731</v>
      </c>
      <c r="F11" s="7">
        <v>10371.37434936498</v>
      </c>
      <c r="G11" s="8">
        <v>771.22994794919839</v>
      </c>
      <c r="H11" s="9">
        <v>11142.604297314178</v>
      </c>
      <c r="I11" s="8">
        <v>3423.3354929569018</v>
      </c>
      <c r="J11" s="8">
        <v>3486.4251798561163</v>
      </c>
      <c r="K11" s="13">
        <f t="shared" si="0"/>
        <v>1.02759</v>
      </c>
      <c r="L11" s="15"/>
    </row>
    <row r="14" spans="1:12" ht="24.6" x14ac:dyDescent="0.3">
      <c r="A14" s="18" t="s">
        <v>2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2" ht="18" x14ac:dyDescent="0.3">
      <c r="A15" s="20" t="s">
        <v>21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2" ht="43.2" x14ac:dyDescent="0.3">
      <c r="A16" s="1" t="s">
        <v>4</v>
      </c>
      <c r="B16" s="1" t="s">
        <v>5</v>
      </c>
      <c r="C16" s="2" t="s">
        <v>6</v>
      </c>
      <c r="D16" s="3" t="s">
        <v>7</v>
      </c>
      <c r="E16" s="3" t="s">
        <v>0</v>
      </c>
      <c r="F16" s="4" t="s">
        <v>8</v>
      </c>
      <c r="G16" s="3" t="s">
        <v>9</v>
      </c>
      <c r="H16" s="4" t="s">
        <v>10</v>
      </c>
      <c r="I16" s="1" t="s">
        <v>11</v>
      </c>
      <c r="J16" s="1" t="s">
        <v>12</v>
      </c>
      <c r="K16" t="s">
        <v>22</v>
      </c>
    </row>
    <row r="17" spans="1:11" ht="15.6" x14ac:dyDescent="0.3">
      <c r="A17" s="5" t="s">
        <v>13</v>
      </c>
      <c r="B17" s="6">
        <v>7700</v>
      </c>
      <c r="C17" s="6">
        <v>0</v>
      </c>
      <c r="D17" s="6">
        <v>0</v>
      </c>
      <c r="E17" s="6">
        <v>584</v>
      </c>
      <c r="F17" s="7">
        <v>8284</v>
      </c>
      <c r="G17" s="8">
        <v>616</v>
      </c>
      <c r="H17" s="9">
        <v>8900</v>
      </c>
      <c r="I17" s="8">
        <v>191.268</v>
      </c>
      <c r="J17" s="8">
        <v>1008.8</v>
      </c>
    </row>
    <row r="18" spans="1:11" ht="15.6" x14ac:dyDescent="0.3">
      <c r="A18" s="5" t="s">
        <v>14</v>
      </c>
      <c r="B18" s="11">
        <v>8048.057097541634</v>
      </c>
      <c r="C18" s="11">
        <v>0</v>
      </c>
      <c r="D18" s="11">
        <v>0</v>
      </c>
      <c r="E18" s="10">
        <v>610</v>
      </c>
      <c r="F18" s="7">
        <v>8658.057097541634</v>
      </c>
      <c r="G18" s="8">
        <v>643.84456780333073</v>
      </c>
      <c r="H18" s="9">
        <v>9301.9016653449653</v>
      </c>
      <c r="I18" s="8">
        <v>850.06798287073764</v>
      </c>
      <c r="J18" s="8">
        <v>844.16</v>
      </c>
      <c r="K18" s="12">
        <f>+B18/B17</f>
        <v>1.0452022204599525</v>
      </c>
    </row>
    <row r="19" spans="1:11" ht="15.6" x14ac:dyDescent="0.3">
      <c r="A19" s="5" t="s">
        <v>15</v>
      </c>
      <c r="B19" s="11">
        <v>8354.8969072164946</v>
      </c>
      <c r="C19" s="11">
        <v>0</v>
      </c>
      <c r="D19" s="11">
        <v>0</v>
      </c>
      <c r="E19" s="10">
        <v>633</v>
      </c>
      <c r="F19" s="7">
        <v>8987.8969072164946</v>
      </c>
      <c r="G19" s="8">
        <v>668.39175257731961</v>
      </c>
      <c r="H19" s="9">
        <v>9656.2886597938141</v>
      </c>
      <c r="I19" s="8">
        <v>2697.9633092783502</v>
      </c>
      <c r="J19" s="8">
        <v>3834.2849999999999</v>
      </c>
      <c r="K19" s="12">
        <f t="shared" ref="K19:K24" si="1">+B19/B18</f>
        <v>1.0381259484066767</v>
      </c>
    </row>
    <row r="20" spans="1:11" ht="15.6" x14ac:dyDescent="0.3">
      <c r="A20" s="5" t="s">
        <v>16</v>
      </c>
      <c r="B20" s="11">
        <v>9095.2815226011098</v>
      </c>
      <c r="C20" s="11">
        <v>0</v>
      </c>
      <c r="D20" s="11">
        <v>0</v>
      </c>
      <c r="E20" s="10">
        <v>689</v>
      </c>
      <c r="F20" s="7">
        <v>9784.2815226011098</v>
      </c>
      <c r="G20" s="8">
        <v>727.62252180808878</v>
      </c>
      <c r="H20" s="9">
        <v>10511.904044409199</v>
      </c>
      <c r="I20" s="8">
        <v>2240.6044125297381</v>
      </c>
      <c r="J20" s="8">
        <v>3171.6495454545466</v>
      </c>
      <c r="K20" s="12">
        <f t="shared" si="1"/>
        <v>1.0886168463365613</v>
      </c>
    </row>
    <row r="21" spans="1:11" ht="15.6" x14ac:dyDescent="0.3">
      <c r="A21" s="5" t="s">
        <v>17</v>
      </c>
      <c r="B21" s="11">
        <v>10021.907216494845</v>
      </c>
      <c r="C21" s="11">
        <v>0</v>
      </c>
      <c r="D21" s="11">
        <v>0</v>
      </c>
      <c r="E21" s="10">
        <v>759</v>
      </c>
      <c r="F21" s="7">
        <v>10780.907216494845</v>
      </c>
      <c r="G21" s="8">
        <v>801.75257731958754</v>
      </c>
      <c r="H21" s="9">
        <v>11582.659793814433</v>
      </c>
      <c r="I21" s="8">
        <v>2857.4461855670106</v>
      </c>
      <c r="J21" s="8">
        <v>3188.3865714285712</v>
      </c>
      <c r="K21" s="12">
        <f t="shared" si="1"/>
        <v>1.1018798254447801</v>
      </c>
    </row>
    <row r="22" spans="1:11" ht="15.6" x14ac:dyDescent="0.3">
      <c r="A22" s="5" t="s">
        <v>18</v>
      </c>
      <c r="B22" s="11">
        <v>10830.987311657414</v>
      </c>
      <c r="C22" s="11">
        <v>0</v>
      </c>
      <c r="D22" s="11">
        <v>0</v>
      </c>
      <c r="E22" s="10">
        <v>820</v>
      </c>
      <c r="F22" s="7">
        <v>11650.987311657414</v>
      </c>
      <c r="G22" s="8">
        <v>866.47898493259322</v>
      </c>
      <c r="H22" s="9">
        <v>12517.466296590008</v>
      </c>
      <c r="I22" s="8">
        <v>2710.3029409199048</v>
      </c>
      <c r="J22" s="8">
        <v>2996.3119999999999</v>
      </c>
      <c r="K22" s="12">
        <f t="shared" si="1"/>
        <v>1.0807311500380807</v>
      </c>
    </row>
    <row r="23" spans="1:11" ht="15.6" x14ac:dyDescent="0.3">
      <c r="A23" s="5" t="s">
        <v>19</v>
      </c>
      <c r="B23" s="11">
        <v>11447.720063441713</v>
      </c>
      <c r="C23" s="11">
        <v>0</v>
      </c>
      <c r="D23" s="11">
        <v>0</v>
      </c>
      <c r="E23" s="10">
        <v>867</v>
      </c>
      <c r="F23" s="7">
        <v>12314.720063441713</v>
      </c>
      <c r="G23" s="8">
        <v>915.81760507533704</v>
      </c>
      <c r="H23" s="9">
        <v>13230.53766851705</v>
      </c>
      <c r="I23" s="8">
        <v>1864.421480412371</v>
      </c>
      <c r="J23" s="8">
        <v>3126.502727272728</v>
      </c>
      <c r="K23" s="12">
        <f t="shared" si="1"/>
        <v>1.0569415081042988</v>
      </c>
    </row>
    <row r="24" spans="1:11" ht="15.6" x14ac:dyDescent="0.3">
      <c r="A24" s="5" t="s">
        <v>20</v>
      </c>
      <c r="B24" s="11">
        <v>11801.883425852498</v>
      </c>
      <c r="C24" s="11">
        <v>0</v>
      </c>
      <c r="D24" s="11">
        <v>0</v>
      </c>
      <c r="E24" s="10">
        <v>894</v>
      </c>
      <c r="F24" s="7">
        <v>12695.883425852498</v>
      </c>
      <c r="G24" s="8">
        <v>944.15067406819992</v>
      </c>
      <c r="H24" s="9">
        <v>13640.034099920698</v>
      </c>
      <c r="I24" s="8">
        <v>4190.8960120539259</v>
      </c>
      <c r="J24" s="8">
        <v>3486.4251798561163</v>
      </c>
      <c r="K24" s="12">
        <f t="shared" si="1"/>
        <v>1.0309374583277771</v>
      </c>
    </row>
  </sheetData>
  <mergeCells count="4">
    <mergeCell ref="A1:J1"/>
    <mergeCell ref="A2:J2"/>
    <mergeCell ref="A14:J14"/>
    <mergeCell ref="A15:J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A7" sqref="A7:E7"/>
    </sheetView>
  </sheetViews>
  <sheetFormatPr baseColWidth="10" defaultRowHeight="14.4" x14ac:dyDescent="0.3"/>
  <cols>
    <col min="1" max="1" width="14.88671875" bestFit="1" customWidth="1"/>
    <col min="2" max="4" width="13" customWidth="1"/>
    <col min="5" max="5" width="14.109375" bestFit="1" customWidth="1"/>
  </cols>
  <sheetData>
    <row r="1" spans="1:5" x14ac:dyDescent="0.3">
      <c r="A1" s="16" t="s">
        <v>23</v>
      </c>
    </row>
    <row r="3" spans="1:5" ht="42.6" x14ac:dyDescent="0.3">
      <c r="A3" s="22" t="s">
        <v>29</v>
      </c>
      <c r="B3" s="22"/>
      <c r="C3" s="22"/>
      <c r="D3" s="22"/>
      <c r="E3" s="22"/>
    </row>
    <row r="4" spans="1:5" ht="24.6" x14ac:dyDescent="0.3">
      <c r="A4" s="18" t="s">
        <v>2</v>
      </c>
      <c r="B4" s="19"/>
      <c r="C4" s="19"/>
      <c r="D4" s="19"/>
      <c r="E4" s="19"/>
    </row>
    <row r="5" spans="1:5" ht="18" x14ac:dyDescent="0.3">
      <c r="A5" s="20" t="s">
        <v>24</v>
      </c>
      <c r="B5" s="21"/>
      <c r="C5" s="21"/>
      <c r="D5" s="21"/>
      <c r="E5" s="21"/>
    </row>
    <row r="7" spans="1:5" ht="15.6" x14ac:dyDescent="0.3">
      <c r="A7" s="23" t="s">
        <v>33</v>
      </c>
      <c r="B7" s="24"/>
      <c r="C7" s="24"/>
      <c r="D7" s="24"/>
      <c r="E7" s="24"/>
    </row>
    <row r="8" spans="1:5" ht="28.8" x14ac:dyDescent="0.3">
      <c r="A8" s="1" t="s">
        <v>4</v>
      </c>
      <c r="B8" s="1" t="s">
        <v>5</v>
      </c>
      <c r="C8" s="2" t="s">
        <v>1</v>
      </c>
      <c r="D8" s="3" t="s">
        <v>0</v>
      </c>
      <c r="E8" s="4" t="s">
        <v>10</v>
      </c>
    </row>
    <row r="9" spans="1:5" ht="15.6" x14ac:dyDescent="0.3">
      <c r="A9" s="5" t="s">
        <v>13</v>
      </c>
      <c r="B9" s="6">
        <v>25346.3</v>
      </c>
      <c r="C9" s="6">
        <v>2027.704</v>
      </c>
      <c r="D9" s="6">
        <v>3570</v>
      </c>
      <c r="E9" s="9">
        <f t="shared" ref="E9:E16" si="0">SUM(B9:D9)</f>
        <v>30944.004000000001</v>
      </c>
    </row>
    <row r="10" spans="1:5" ht="15.6" x14ac:dyDescent="0.3">
      <c r="A10" s="5" t="s">
        <v>14</v>
      </c>
      <c r="B10" s="11">
        <v>26514.76</v>
      </c>
      <c r="C10" s="11">
        <v>2121.1808000000001</v>
      </c>
      <c r="D10" s="11">
        <f>+(B10/B9)*D9</f>
        <v>3734.576376039106</v>
      </c>
      <c r="E10" s="9">
        <f t="shared" si="0"/>
        <v>32370.517176039102</v>
      </c>
    </row>
    <row r="11" spans="1:5" ht="15.6" x14ac:dyDescent="0.3">
      <c r="A11" s="5" t="s">
        <v>15</v>
      </c>
      <c r="B11" s="11">
        <v>26988.74</v>
      </c>
      <c r="C11" s="11">
        <v>2159.0992000000001</v>
      </c>
      <c r="D11" s="11">
        <f t="shared" ref="D11:D16" si="1">+(B11/B10)*D10</f>
        <v>3801.3359661962495</v>
      </c>
      <c r="E11" s="9">
        <f t="shared" si="0"/>
        <v>32949.175166196248</v>
      </c>
    </row>
    <row r="12" spans="1:5" ht="15.6" x14ac:dyDescent="0.3">
      <c r="A12" s="5" t="s">
        <v>16</v>
      </c>
      <c r="B12" s="11">
        <v>27969.64</v>
      </c>
      <c r="C12" s="11">
        <v>2237.5711999999999</v>
      </c>
      <c r="D12" s="11">
        <f t="shared" si="1"/>
        <v>3939.4947112596315</v>
      </c>
      <c r="E12" s="9">
        <f t="shared" si="0"/>
        <v>34146.705911259633</v>
      </c>
    </row>
    <row r="13" spans="1:5" ht="15.6" x14ac:dyDescent="0.3">
      <c r="A13" s="5" t="s">
        <v>17</v>
      </c>
      <c r="B13" s="11">
        <v>28598.23</v>
      </c>
      <c r="C13" s="11">
        <v>2287.8584000000001</v>
      </c>
      <c r="D13" s="11">
        <f t="shared" si="1"/>
        <v>4028.0309591538016</v>
      </c>
      <c r="E13" s="9">
        <f t="shared" si="0"/>
        <v>34914.119359153803</v>
      </c>
    </row>
    <row r="14" spans="1:5" ht="15.6" x14ac:dyDescent="0.3">
      <c r="A14" s="5" t="s">
        <v>18</v>
      </c>
      <c r="B14" s="11">
        <v>29589.27</v>
      </c>
      <c r="C14" s="11">
        <v>2367.1415999999999</v>
      </c>
      <c r="D14" s="11">
        <f t="shared" si="1"/>
        <v>4167.6179126736452</v>
      </c>
      <c r="E14" s="9">
        <f t="shared" si="0"/>
        <v>36124.029512673646</v>
      </c>
    </row>
    <row r="15" spans="1:5" ht="15.6" x14ac:dyDescent="0.3">
      <c r="A15" s="5" t="s">
        <v>19</v>
      </c>
      <c r="B15" s="11">
        <v>30879.4</v>
      </c>
      <c r="C15" s="11">
        <v>2470.3520000000003</v>
      </c>
      <c r="D15" s="11">
        <f t="shared" si="1"/>
        <v>4349.3313817006829</v>
      </c>
      <c r="E15" s="9">
        <f t="shared" si="0"/>
        <v>37699.083381700686</v>
      </c>
    </row>
    <row r="16" spans="1:5" ht="15.6" x14ac:dyDescent="0.3">
      <c r="A16" s="5" t="s">
        <v>20</v>
      </c>
      <c r="B16" s="11">
        <v>31725.96</v>
      </c>
      <c r="C16" s="11">
        <v>2538.0767999999998</v>
      </c>
      <c r="D16" s="11">
        <f t="shared" si="1"/>
        <v>4468.5684774503579</v>
      </c>
      <c r="E16" s="9">
        <f t="shared" si="0"/>
        <v>38732.605277450362</v>
      </c>
    </row>
  </sheetData>
  <mergeCells count="4">
    <mergeCell ref="A3:E3"/>
    <mergeCell ref="A7:E7"/>
    <mergeCell ref="A4:E4"/>
    <mergeCell ref="A5:E5"/>
  </mergeCells>
  <printOptions horizontalCentered="1"/>
  <pageMargins left="0" right="0" top="0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2" workbookViewId="0">
      <selection activeCell="I10" sqref="I10"/>
    </sheetView>
  </sheetViews>
  <sheetFormatPr baseColWidth="10" defaultRowHeight="14.4" x14ac:dyDescent="0.3"/>
  <cols>
    <col min="1" max="1" width="14.88671875" bestFit="1" customWidth="1"/>
    <col min="2" max="2" width="12.44140625" bestFit="1" customWidth="1"/>
    <col min="3" max="3" width="14.109375" customWidth="1"/>
    <col min="4" max="4" width="11.88671875" customWidth="1"/>
    <col min="5" max="5" width="14.109375" bestFit="1" customWidth="1"/>
  </cols>
  <sheetData>
    <row r="1" spans="1:5" x14ac:dyDescent="0.3">
      <c r="A1" s="16" t="s">
        <v>25</v>
      </c>
    </row>
    <row r="3" spans="1:5" ht="42.6" x14ac:dyDescent="0.3">
      <c r="A3" s="22" t="s">
        <v>29</v>
      </c>
      <c r="B3" s="22"/>
      <c r="C3" s="22"/>
      <c r="D3" s="22"/>
      <c r="E3" s="22"/>
    </row>
    <row r="4" spans="1:5" ht="24.6" x14ac:dyDescent="0.3">
      <c r="A4" s="18" t="s">
        <v>2</v>
      </c>
      <c r="B4" s="19"/>
      <c r="C4" s="19"/>
      <c r="D4" s="19"/>
      <c r="E4" s="19"/>
    </row>
    <row r="5" spans="1:5" ht="18" x14ac:dyDescent="0.3">
      <c r="A5" s="20" t="s">
        <v>26</v>
      </c>
      <c r="B5" s="21"/>
      <c r="C5" s="21"/>
      <c r="D5" s="21"/>
      <c r="E5" s="21"/>
    </row>
    <row r="7" spans="1:5" ht="15.6" x14ac:dyDescent="0.3">
      <c r="A7" s="23" t="s">
        <v>33</v>
      </c>
      <c r="B7" s="24"/>
      <c r="C7" s="24"/>
      <c r="D7" s="24"/>
      <c r="E7" s="24"/>
    </row>
    <row r="8" spans="1:5" ht="28.8" x14ac:dyDescent="0.3">
      <c r="A8" s="1" t="s">
        <v>4</v>
      </c>
      <c r="B8" s="1" t="s">
        <v>5</v>
      </c>
      <c r="C8" s="2" t="s">
        <v>1</v>
      </c>
      <c r="D8" s="3" t="s">
        <v>0</v>
      </c>
      <c r="E8" s="4" t="s">
        <v>10</v>
      </c>
    </row>
    <row r="9" spans="1:5" ht="15.6" x14ac:dyDescent="0.3">
      <c r="A9" s="5" t="s">
        <v>13</v>
      </c>
      <c r="B9" s="6">
        <v>25346</v>
      </c>
      <c r="C9" s="6">
        <f>+B9*0.08</f>
        <v>2027.68</v>
      </c>
      <c r="D9" s="6">
        <v>3570</v>
      </c>
      <c r="E9" s="9">
        <f>SUM(B9:D9)</f>
        <v>30943.68</v>
      </c>
    </row>
    <row r="10" spans="1:5" ht="15.6" x14ac:dyDescent="0.3">
      <c r="A10" s="5" t="s">
        <v>14</v>
      </c>
      <c r="B10" s="11">
        <v>26511.919999999998</v>
      </c>
      <c r="C10" s="11">
        <f>+B10*0.08</f>
        <v>2120.9535999999998</v>
      </c>
      <c r="D10" s="11">
        <f>+(B10/B9)*D9</f>
        <v>3734.220563402509</v>
      </c>
      <c r="E10" s="9">
        <f t="shared" ref="E10:E16" si="0">SUM(B10:D10)</f>
        <v>32367.094163402508</v>
      </c>
    </row>
    <row r="11" spans="1:5" ht="15.6" x14ac:dyDescent="0.3">
      <c r="A11" s="5" t="s">
        <v>15</v>
      </c>
      <c r="B11" s="11">
        <v>26989.11</v>
      </c>
      <c r="C11" s="11">
        <f t="shared" ref="C11:C16" si="1">+B11*0.08</f>
        <v>2159.1288</v>
      </c>
      <c r="D11" s="11">
        <f t="shared" ref="D11:D16" si="2">+(B11/B10)*D10</f>
        <v>3801.4330742523471</v>
      </c>
      <c r="E11" s="9">
        <f t="shared" si="0"/>
        <v>32949.671874252344</v>
      </c>
    </row>
    <row r="12" spans="1:5" ht="15.6" x14ac:dyDescent="0.3">
      <c r="A12" s="5" t="s">
        <v>16</v>
      </c>
      <c r="B12" s="11">
        <v>30133.86</v>
      </c>
      <c r="C12" s="11">
        <f t="shared" si="1"/>
        <v>2410.7087999999999</v>
      </c>
      <c r="D12" s="11">
        <f t="shared" si="2"/>
        <v>4244.3730845103764</v>
      </c>
      <c r="E12" s="9">
        <f t="shared" si="0"/>
        <v>36788.941884510379</v>
      </c>
    </row>
    <row r="13" spans="1:5" ht="15.6" x14ac:dyDescent="0.3">
      <c r="A13" s="5" t="s">
        <v>17</v>
      </c>
      <c r="B13" s="11">
        <v>33095.800000000003</v>
      </c>
      <c r="C13" s="11">
        <f t="shared" si="1"/>
        <v>2647.6640000000002</v>
      </c>
      <c r="D13" s="11">
        <f t="shared" si="2"/>
        <v>4661.5641915884171</v>
      </c>
      <c r="E13" s="9">
        <f t="shared" si="0"/>
        <v>40405.028191588419</v>
      </c>
    </row>
    <row r="14" spans="1:5" ht="15.6" x14ac:dyDescent="0.3">
      <c r="A14" s="5" t="s">
        <v>18</v>
      </c>
      <c r="B14" s="11">
        <v>35519.279999999999</v>
      </c>
      <c r="C14" s="11">
        <f t="shared" si="1"/>
        <v>2841.5423999999998</v>
      </c>
      <c r="D14" s="11">
        <f t="shared" si="2"/>
        <v>5002.912869880849</v>
      </c>
      <c r="E14" s="9">
        <f t="shared" si="0"/>
        <v>43363.735269880846</v>
      </c>
    </row>
    <row r="15" spans="1:5" ht="15.6" x14ac:dyDescent="0.3">
      <c r="A15" s="5" t="s">
        <v>19</v>
      </c>
      <c r="B15" s="11">
        <v>37052.93</v>
      </c>
      <c r="C15" s="11">
        <f t="shared" si="1"/>
        <v>2964.2344000000003</v>
      </c>
      <c r="D15" s="11">
        <f t="shared" si="2"/>
        <v>5218.9284344669777</v>
      </c>
      <c r="E15" s="9">
        <f t="shared" si="0"/>
        <v>45236.092834466981</v>
      </c>
    </row>
    <row r="16" spans="1:5" ht="15.6" x14ac:dyDescent="0.3">
      <c r="A16" s="5" t="s">
        <v>20</v>
      </c>
      <c r="B16" s="11">
        <v>38072.65</v>
      </c>
      <c r="C16" s="11">
        <f t="shared" si="1"/>
        <v>3045.8120000000004</v>
      </c>
      <c r="D16" s="11">
        <f t="shared" si="2"/>
        <v>5362.5566361556075</v>
      </c>
      <c r="E16" s="9">
        <f t="shared" si="0"/>
        <v>46481.018636155604</v>
      </c>
    </row>
  </sheetData>
  <mergeCells count="4">
    <mergeCell ref="A3:E3"/>
    <mergeCell ref="A4:E4"/>
    <mergeCell ref="A5:E5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selection activeCell="G9" sqref="G9"/>
    </sheetView>
  </sheetViews>
  <sheetFormatPr baseColWidth="10" defaultRowHeight="14.4" x14ac:dyDescent="0.3"/>
  <cols>
    <col min="1" max="1" width="14.88671875" bestFit="1" customWidth="1"/>
    <col min="2" max="2" width="12.44140625" bestFit="1" customWidth="1"/>
    <col min="3" max="3" width="14.109375" customWidth="1"/>
    <col min="4" max="4" width="11.88671875" customWidth="1"/>
    <col min="5" max="5" width="14.109375" bestFit="1" customWidth="1"/>
  </cols>
  <sheetData>
    <row r="1" spans="1:5" x14ac:dyDescent="0.3">
      <c r="A1" s="16" t="s">
        <v>27</v>
      </c>
    </row>
    <row r="3" spans="1:5" ht="42.6" x14ac:dyDescent="0.3">
      <c r="A3" s="22" t="s">
        <v>29</v>
      </c>
      <c r="B3" s="22"/>
      <c r="C3" s="22"/>
      <c r="D3" s="22"/>
      <c r="E3" s="22"/>
    </row>
    <row r="4" spans="1:5" ht="24.6" x14ac:dyDescent="0.3">
      <c r="A4" s="18" t="s">
        <v>2</v>
      </c>
      <c r="B4" s="19"/>
      <c r="C4" s="19"/>
      <c r="D4" s="19"/>
      <c r="E4" s="19"/>
    </row>
    <row r="6" spans="1:5" ht="26.25" customHeight="1" x14ac:dyDescent="0.3">
      <c r="A6" s="20" t="s">
        <v>30</v>
      </c>
      <c r="B6" s="21"/>
      <c r="C6" s="21"/>
      <c r="D6" s="21"/>
      <c r="E6" s="21"/>
    </row>
    <row r="7" spans="1:5" ht="16.5" customHeight="1" x14ac:dyDescent="0.3"/>
    <row r="8" spans="1:5" ht="15.6" x14ac:dyDescent="0.3">
      <c r="A8" s="23" t="s">
        <v>28</v>
      </c>
      <c r="B8" s="24"/>
      <c r="C8" s="24"/>
      <c r="D8" s="24"/>
      <c r="E8" s="24"/>
    </row>
    <row r="9" spans="1:5" ht="28.8" x14ac:dyDescent="0.3">
      <c r="A9" s="1" t="s">
        <v>4</v>
      </c>
      <c r="B9" s="1" t="s">
        <v>5</v>
      </c>
      <c r="C9" s="2" t="s">
        <v>1</v>
      </c>
      <c r="D9" s="3" t="s">
        <v>0</v>
      </c>
      <c r="E9" s="4" t="s">
        <v>10</v>
      </c>
    </row>
    <row r="10" spans="1:5" ht="15.6" x14ac:dyDescent="0.3">
      <c r="A10" s="5" t="s">
        <v>13</v>
      </c>
      <c r="B10" s="6">
        <v>22040</v>
      </c>
      <c r="C10" s="6">
        <v>1763.2</v>
      </c>
      <c r="D10" s="6">
        <v>4757</v>
      </c>
      <c r="E10" s="9">
        <v>28560.2</v>
      </c>
    </row>
    <row r="11" spans="1:5" ht="15.6" x14ac:dyDescent="0.3">
      <c r="A11" s="5" t="s">
        <v>14</v>
      </c>
      <c r="B11" s="11">
        <v>23056.04</v>
      </c>
      <c r="C11" s="11">
        <v>1844.4832000000001</v>
      </c>
      <c r="D11" s="11">
        <f>+(B11/B10)*D10</f>
        <v>4976.2968366606165</v>
      </c>
      <c r="E11" s="9">
        <v>29657.5232</v>
      </c>
    </row>
    <row r="12" spans="1:5" ht="15.6" x14ac:dyDescent="0.3">
      <c r="A12" s="5" t="s">
        <v>15</v>
      </c>
      <c r="B12" s="11">
        <v>23468.19</v>
      </c>
      <c r="C12" s="11">
        <v>1877.4551999999999</v>
      </c>
      <c r="D12" s="11">
        <f t="shared" ref="D12:D17" si="0">+(B12/B11)*D11</f>
        <v>5065.2531683303068</v>
      </c>
      <c r="E12" s="9">
        <v>30462.125199999999</v>
      </c>
    </row>
    <row r="13" spans="1:5" ht="15.6" x14ac:dyDescent="0.3">
      <c r="A13" s="5" t="s">
        <v>16</v>
      </c>
      <c r="B13" s="11">
        <v>24321.14</v>
      </c>
      <c r="C13" s="11">
        <v>1945.6912</v>
      </c>
      <c r="D13" s="11">
        <f t="shared" si="0"/>
        <v>5249.3494999999984</v>
      </c>
      <c r="E13" s="9">
        <v>31383.3112</v>
      </c>
    </row>
    <row r="14" spans="1:5" ht="15.6" x14ac:dyDescent="0.3">
      <c r="A14" s="5" t="s">
        <v>17</v>
      </c>
      <c r="B14" s="11">
        <v>24867.73</v>
      </c>
      <c r="C14" s="11">
        <v>1989.4184</v>
      </c>
      <c r="D14" s="11">
        <f t="shared" si="0"/>
        <v>5367.3226683303064</v>
      </c>
      <c r="E14" s="9">
        <v>32385.928399999997</v>
      </c>
    </row>
    <row r="15" spans="1:5" ht="15.6" x14ac:dyDescent="0.3">
      <c r="A15" s="5" t="s">
        <v>18</v>
      </c>
      <c r="B15" s="11">
        <v>25729.5</v>
      </c>
      <c r="C15" s="11">
        <v>2058.36</v>
      </c>
      <c r="D15" s="11">
        <f t="shared" si="0"/>
        <v>5553.3226633393806</v>
      </c>
      <c r="E15" s="9">
        <v>33316.639999999999</v>
      </c>
    </row>
    <row r="16" spans="1:5" ht="15.6" x14ac:dyDescent="0.3">
      <c r="A16" s="5" t="s">
        <v>19</v>
      </c>
      <c r="B16" s="11">
        <v>26851.33</v>
      </c>
      <c r="C16" s="11">
        <v>2148.1064000000001</v>
      </c>
      <c r="D16" s="11">
        <f t="shared" si="0"/>
        <v>5795.4526683303056</v>
      </c>
      <c r="E16" s="9">
        <v>34940.536400000005</v>
      </c>
    </row>
    <row r="17" spans="1:5" ht="15.6" x14ac:dyDescent="0.3">
      <c r="A17" s="5" t="s">
        <v>20</v>
      </c>
      <c r="B17" s="11">
        <v>27587.47</v>
      </c>
      <c r="C17" s="11">
        <v>2206.9976000000001</v>
      </c>
      <c r="D17" s="11">
        <f t="shared" si="0"/>
        <v>5954.337331669688</v>
      </c>
      <c r="E17" s="9">
        <v>35735.567600000002</v>
      </c>
    </row>
    <row r="20" spans="1:5" ht="18" x14ac:dyDescent="0.3">
      <c r="A20" s="20" t="s">
        <v>31</v>
      </c>
      <c r="B20" s="21"/>
      <c r="C20" s="21"/>
      <c r="D20" s="21"/>
      <c r="E20" s="21"/>
    </row>
    <row r="22" spans="1:5" ht="15.6" x14ac:dyDescent="0.3">
      <c r="A22" s="23" t="s">
        <v>28</v>
      </c>
      <c r="B22" s="24"/>
      <c r="C22" s="24"/>
      <c r="D22" s="24"/>
      <c r="E22" s="24"/>
    </row>
    <row r="23" spans="1:5" ht="28.8" x14ac:dyDescent="0.3">
      <c r="A23" s="1" t="s">
        <v>4</v>
      </c>
      <c r="B23" s="1" t="s">
        <v>5</v>
      </c>
      <c r="C23" s="2" t="s">
        <v>1</v>
      </c>
      <c r="D23" s="3" t="s">
        <v>0</v>
      </c>
      <c r="E23" s="4" t="s">
        <v>10</v>
      </c>
    </row>
    <row r="24" spans="1:5" ht="15.6" x14ac:dyDescent="0.3">
      <c r="A24" s="5" t="s">
        <v>13</v>
      </c>
      <c r="B24" s="6">
        <v>22040</v>
      </c>
      <c r="C24" s="6">
        <f>+B24*0.08</f>
        <v>1763.2</v>
      </c>
      <c r="D24" s="6">
        <v>4757</v>
      </c>
      <c r="E24" s="9">
        <f>SUM(B24:D24)</f>
        <v>28560.2</v>
      </c>
    </row>
    <row r="25" spans="1:5" ht="15.6" x14ac:dyDescent="0.3">
      <c r="A25" s="5" t="s">
        <v>14</v>
      </c>
      <c r="B25" s="11">
        <v>23053.84</v>
      </c>
      <c r="C25" s="11">
        <f>+B25*0.08</f>
        <v>1844.3072</v>
      </c>
      <c r="D25" s="11">
        <f>+(B25/B24)*D24</f>
        <v>4975.8220000000001</v>
      </c>
      <c r="E25" s="9">
        <f t="shared" ref="E25:E31" si="1">SUM(B25:D25)</f>
        <v>29873.9692</v>
      </c>
    </row>
    <row r="26" spans="1:5" ht="15.6" x14ac:dyDescent="0.3">
      <c r="A26" s="5" t="s">
        <v>15</v>
      </c>
      <c r="B26" s="11">
        <v>23468.79</v>
      </c>
      <c r="C26" s="11">
        <f t="shared" ref="C26:C31" si="2">+B26*0.08</f>
        <v>1877.5032000000001</v>
      </c>
      <c r="D26" s="11">
        <f t="shared" ref="D26:D31" si="3">+(B26/B25)*D25</f>
        <v>5065.3826692377497</v>
      </c>
      <c r="E26" s="9">
        <f t="shared" si="1"/>
        <v>30411.675869237748</v>
      </c>
    </row>
    <row r="27" spans="1:5" ht="15.6" x14ac:dyDescent="0.3">
      <c r="A27" s="5" t="s">
        <v>16</v>
      </c>
      <c r="B27" s="11">
        <v>26203.360000000001</v>
      </c>
      <c r="C27" s="11">
        <f t="shared" si="2"/>
        <v>2096.2688000000003</v>
      </c>
      <c r="D27" s="11">
        <f t="shared" si="3"/>
        <v>5655.5981633393831</v>
      </c>
      <c r="E27" s="9">
        <f t="shared" si="1"/>
        <v>33955.226963339388</v>
      </c>
    </row>
    <row r="28" spans="1:5" ht="15.6" x14ac:dyDescent="0.3">
      <c r="A28" s="5" t="s">
        <v>17</v>
      </c>
      <c r="B28" s="11">
        <v>28778.959999999999</v>
      </c>
      <c r="C28" s="11">
        <f t="shared" si="2"/>
        <v>2302.3168000000001</v>
      </c>
      <c r="D28" s="11">
        <f t="shared" si="3"/>
        <v>6211.5023920145186</v>
      </c>
      <c r="E28" s="9">
        <f t="shared" si="1"/>
        <v>37292.779192014517</v>
      </c>
    </row>
    <row r="29" spans="1:5" ht="15.6" x14ac:dyDescent="0.3">
      <c r="A29" s="5" t="s">
        <v>18</v>
      </c>
      <c r="B29" s="11">
        <v>30886.33</v>
      </c>
      <c r="C29" s="11">
        <f t="shared" si="2"/>
        <v>2470.9064000000003</v>
      </c>
      <c r="D29" s="11">
        <f t="shared" si="3"/>
        <v>6666.3462708711431</v>
      </c>
      <c r="E29" s="9">
        <f t="shared" si="1"/>
        <v>40023.582670871147</v>
      </c>
    </row>
    <row r="30" spans="1:5" ht="15.6" x14ac:dyDescent="0.3">
      <c r="A30" s="5" t="s">
        <v>19</v>
      </c>
      <c r="B30" s="11">
        <v>32219.94</v>
      </c>
      <c r="C30" s="11">
        <f t="shared" si="2"/>
        <v>2577.5951999999997</v>
      </c>
      <c r="D30" s="11">
        <f t="shared" si="3"/>
        <v>6954.1857794918324</v>
      </c>
      <c r="E30" s="9">
        <f t="shared" si="1"/>
        <v>41751.720979491831</v>
      </c>
    </row>
    <row r="31" spans="1:5" ht="15.6" x14ac:dyDescent="0.3">
      <c r="A31" s="5" t="s">
        <v>20</v>
      </c>
      <c r="B31" s="11">
        <v>33106.65</v>
      </c>
      <c r="C31" s="11">
        <f t="shared" si="2"/>
        <v>2648.5320000000002</v>
      </c>
      <c r="D31" s="11">
        <f t="shared" si="3"/>
        <v>7145.5686955535393</v>
      </c>
      <c r="E31" s="9">
        <f t="shared" si="1"/>
        <v>42900.750695553543</v>
      </c>
    </row>
    <row r="34" spans="1:1" x14ac:dyDescent="0.3">
      <c r="A34" s="17" t="s">
        <v>32</v>
      </c>
    </row>
  </sheetData>
  <mergeCells count="6">
    <mergeCell ref="A22:E22"/>
    <mergeCell ref="A3:E3"/>
    <mergeCell ref="A4:E4"/>
    <mergeCell ref="A6:E6"/>
    <mergeCell ref="A8:E8"/>
    <mergeCell ref="A20:E20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Dispersión</vt:lpstr>
      <vt:lpstr>Anexo A Personal Obrero</vt:lpstr>
      <vt:lpstr>Anexo B Empleados</vt:lpstr>
      <vt:lpstr>Anexo C Retroactivo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2021-09-30T11:34:45Z</dcterms:created>
  <dcterms:modified xsi:type="dcterms:W3CDTF">2021-09-30T11:35:00Z</dcterms:modified>
</cp:coreProperties>
</file>